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erownik\Desktop\Waldek\REMONTY\PRZETARGI 2023\Dachy MDM\"/>
    </mc:Choice>
  </mc:AlternateContent>
  <bookViews>
    <workbookView xWindow="0" yWindow="0" windowWidth="20490" windowHeight="6945"/>
  </bookViews>
  <sheets>
    <sheet name="R_28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3" l="1"/>
  <c r="G9" i="13"/>
  <c r="G19" i="13" l="1"/>
  <c r="H19" i="13" s="1"/>
  <c r="E17" i="13" l="1"/>
  <c r="E22" i="13" l="1"/>
  <c r="E13" i="13"/>
  <c r="E14" i="13"/>
  <c r="E15" i="13"/>
  <c r="E12" i="13"/>
  <c r="E25" i="13"/>
  <c r="G25" i="13"/>
  <c r="H25" i="13" s="1"/>
  <c r="G18" i="13"/>
  <c r="H18" i="13" s="1"/>
  <c r="G20" i="13" l="1"/>
  <c r="H20" i="13" s="1"/>
  <c r="G21" i="13"/>
  <c r="H21" i="13" s="1"/>
  <c r="G22" i="13"/>
  <c r="H22" i="13" s="1"/>
  <c r="G23" i="13"/>
  <c r="H23" i="13" s="1"/>
  <c r="G24" i="13"/>
  <c r="H24" i="13" s="1"/>
  <c r="G11" i="13"/>
  <c r="H11" i="13" s="1"/>
  <c r="G12" i="13"/>
  <c r="H12" i="13" s="1"/>
  <c r="G13" i="13"/>
  <c r="H13" i="13" s="1"/>
  <c r="G14" i="13"/>
  <c r="H14" i="13" s="1"/>
  <c r="G15" i="13"/>
  <c r="H15" i="13" s="1"/>
  <c r="G16" i="13"/>
  <c r="H16" i="13" s="1"/>
  <c r="G17" i="13"/>
  <c r="H17" i="13" s="1"/>
  <c r="E10" i="13" l="1"/>
  <c r="G10" i="13" s="1"/>
  <c r="G27" i="13" l="1"/>
  <c r="H10" i="13"/>
  <c r="H27" i="13" s="1"/>
</calcChain>
</file>

<file path=xl/sharedStrings.xml><?xml version="1.0" encoding="utf-8"?>
<sst xmlns="http://schemas.openxmlformats.org/spreadsheetml/2006/main" count="45" uniqueCount="32">
  <si>
    <t>j.m.</t>
  </si>
  <si>
    <t>ilość</t>
  </si>
  <si>
    <t>m</t>
  </si>
  <si>
    <t>szt.</t>
  </si>
  <si>
    <t>Lp.</t>
  </si>
  <si>
    <t>montaż obróbki nadrynnowej</t>
  </si>
  <si>
    <t xml:space="preserve">Przedmiar robót na budynku MDM - dach </t>
  </si>
  <si>
    <t xml:space="preserve">montaż obróbki blacharskiej gzymsu - podrynnowej </t>
  </si>
  <si>
    <t>wymiana płyty OSB pod obróbką gzymsu</t>
  </si>
  <si>
    <t>kpl.</t>
  </si>
  <si>
    <t xml:space="preserve">demontaż orynnowania, rur spustowych i obróbek nad i podrynnlowych wokół budynku wraz z utylizacją </t>
  </si>
  <si>
    <t>cena jed.        netto</t>
  </si>
  <si>
    <t>SUMA</t>
  </si>
  <si>
    <t>Ul. J. Rosoła 28</t>
  </si>
  <si>
    <t>koszt rusztowania/podnośników</t>
  </si>
  <si>
    <t xml:space="preserve">Zakres prac </t>
  </si>
  <si>
    <t>netto</t>
  </si>
  <si>
    <t>brutto</t>
  </si>
  <si>
    <t>przełożenie rur spustowych poza gzyms, wykonanie kosza zlewowego w ocynku w kolorze białym</t>
  </si>
  <si>
    <t>rozkręcenie blachy połaciowej z blachodachówki i ponowny montaż na wysokości 1m - prace konieczne do przeprowadzenia wymiany obrobek blacharskich i orynnowania</t>
  </si>
  <si>
    <t>wymiana uszczelnień przy kominkach wentylacyjnych ( uszczelniacz Sikaflex)</t>
  </si>
  <si>
    <t>miejscowe przyklejenie membran dachowych</t>
  </si>
  <si>
    <t>Naprawa tynku kominów (odbicie lużnego tynku, uzupełnienie ubytków tynku, wykonanie wyprawy siatka-klej, malowanie farbą elewacyjną) - 1 komin</t>
  </si>
  <si>
    <t>m2</t>
  </si>
  <si>
    <t>usunięcie miejscowych ognisk korozji na powierzchni blachy ( czyszczenie mechaniczne z korozji, mycie, odtłuszczenie, malowanie farbą antykorozyjną Elastometal firmy Noxan w kolorze zbliżonym) - założono 3% pow. połaci dachowej</t>
  </si>
  <si>
    <r>
      <t xml:space="preserve">montaż rur spustowych </t>
    </r>
    <r>
      <rPr>
        <sz val="11"/>
        <color theme="1"/>
        <rFont val="Calibri"/>
        <family val="2"/>
        <charset val="238"/>
      </rPr>
      <t>Ø 120 mm, stalowe, powlekane kolor biały - 6 rur spustowych</t>
    </r>
  </si>
  <si>
    <t>montaż orynnowania - System rynnowy Niagara 190/120 Pruszyński, rynny stalowe powlekane, białe</t>
  </si>
  <si>
    <t>wymiana uszczelnień na gąsiorach dachowych, (głównie na łaczeniach, materiał Sikaflex)</t>
  </si>
  <si>
    <t>zabezpieczenie krzewów oraz pozostałej zieleni wraz z jej rekultywacją po zakończeniu prac</t>
  </si>
  <si>
    <t>uzupełnienie otworu przejścia rury spustowej przez gzyms i wykończenie przejścia pod kolor gzymsu</t>
  </si>
  <si>
    <t>dostosowanie redukcji sztucera żeliwnego do zwiekszonego przekroju rur spustowych</t>
  </si>
  <si>
    <t xml:space="preserve">Załącznik nr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</si>
</sst>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 wrapText="1"/>
    </xf>
    <xf numFmtId="0" fontId="2" fillId="0" borderId="0" xfId="0" applyFont="1"/>
    <xf numFmtId="4" fontId="1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7"/>
  <sheetViews>
    <sheetView tabSelected="1" topLeftCell="C1" zoomScaleNormal="100" workbookViewId="0">
      <selection activeCell="C3" sqref="C3"/>
    </sheetView>
  </sheetViews>
  <sheetFormatPr defaultRowHeight="15" x14ac:dyDescent="0.25"/>
  <cols>
    <col min="2" max="2" width="9.140625" style="8"/>
    <col min="3" max="3" width="100.7109375" style="1" customWidth="1"/>
    <col min="4" max="4" width="9.140625" style="18"/>
    <col min="5" max="5" width="16.7109375" style="2" customWidth="1"/>
    <col min="6" max="7" width="15.7109375" style="3" customWidth="1"/>
    <col min="8" max="8" width="14.28515625" customWidth="1"/>
  </cols>
  <sheetData>
    <row r="2" spans="2:8" ht="17.25" customHeight="1" x14ac:dyDescent="0.25">
      <c r="F2" s="31"/>
      <c r="G2" s="31"/>
    </row>
    <row r="3" spans="2:8" x14ac:dyDescent="0.25">
      <c r="F3" s="18"/>
      <c r="G3" s="18"/>
    </row>
    <row r="4" spans="2:8" x14ac:dyDescent="0.25">
      <c r="C4" s="32" t="s">
        <v>6</v>
      </c>
      <c r="D4" s="33"/>
      <c r="E4" s="33"/>
      <c r="G4" s="42" t="s">
        <v>31</v>
      </c>
    </row>
    <row r="5" spans="2:8" ht="17.25" x14ac:dyDescent="0.25">
      <c r="C5" s="19" t="s">
        <v>13</v>
      </c>
      <c r="D5" s="20"/>
      <c r="E5" s="20"/>
      <c r="F5" s="18"/>
      <c r="G5" s="18"/>
    </row>
    <row r="7" spans="2:8" ht="17.25" customHeight="1" x14ac:dyDescent="0.25">
      <c r="B7" s="34" t="s">
        <v>4</v>
      </c>
      <c r="C7" s="36" t="s">
        <v>15</v>
      </c>
      <c r="D7" s="34" t="s">
        <v>0</v>
      </c>
      <c r="E7" s="38" t="s">
        <v>1</v>
      </c>
      <c r="F7" s="40" t="s">
        <v>11</v>
      </c>
      <c r="G7" s="29" t="s">
        <v>16</v>
      </c>
      <c r="H7" s="29" t="s">
        <v>17</v>
      </c>
    </row>
    <row r="8" spans="2:8" ht="17.25" customHeight="1" x14ac:dyDescent="0.25">
      <c r="B8" s="35"/>
      <c r="C8" s="37"/>
      <c r="D8" s="35"/>
      <c r="E8" s="39"/>
      <c r="F8" s="41"/>
      <c r="G8" s="30"/>
      <c r="H8" s="30"/>
    </row>
    <row r="9" spans="2:8" ht="17.25" customHeight="1" x14ac:dyDescent="0.25">
      <c r="B9" s="28">
        <v>1</v>
      </c>
      <c r="C9" s="25" t="s">
        <v>28</v>
      </c>
      <c r="D9" s="26" t="s">
        <v>9</v>
      </c>
      <c r="E9" s="27">
        <v>1</v>
      </c>
      <c r="F9" s="4">
        <v>0</v>
      </c>
      <c r="G9" s="4">
        <f>E9*F9</f>
        <v>0</v>
      </c>
      <c r="H9" s="4">
        <f>G9*1.08</f>
        <v>0</v>
      </c>
    </row>
    <row r="10" spans="2:8" x14ac:dyDescent="0.25">
      <c r="B10" s="17">
        <v>2</v>
      </c>
      <c r="C10" s="14" t="s">
        <v>10</v>
      </c>
      <c r="D10" s="15" t="s">
        <v>2</v>
      </c>
      <c r="E10" s="16">
        <f>E12</f>
        <v>82.919999999999987</v>
      </c>
      <c r="F10" s="4">
        <v>0</v>
      </c>
      <c r="G10" s="4">
        <f>E10*F10</f>
        <v>0</v>
      </c>
      <c r="H10" s="4">
        <f>G10*1.08</f>
        <v>0</v>
      </c>
    </row>
    <row r="11" spans="2:8" ht="30" x14ac:dyDescent="0.25">
      <c r="B11" s="28">
        <v>3</v>
      </c>
      <c r="C11" s="14" t="s">
        <v>19</v>
      </c>
      <c r="D11" s="15" t="s">
        <v>9</v>
      </c>
      <c r="E11" s="16">
        <v>1</v>
      </c>
      <c r="F11" s="4">
        <v>0</v>
      </c>
      <c r="G11" s="4">
        <f t="shared" ref="G11:G24" si="0">E11*F11</f>
        <v>0</v>
      </c>
      <c r="H11" s="4">
        <f t="shared" ref="H11:H25" si="1">G11*1.08</f>
        <v>0</v>
      </c>
    </row>
    <row r="12" spans="2:8" x14ac:dyDescent="0.25">
      <c r="B12" s="17">
        <v>4</v>
      </c>
      <c r="C12" s="14" t="s">
        <v>7</v>
      </c>
      <c r="D12" s="15" t="s">
        <v>2</v>
      </c>
      <c r="E12" s="16">
        <f>24.33*2+(15.73+1.4)*2</f>
        <v>82.919999999999987</v>
      </c>
      <c r="F12" s="4">
        <v>0</v>
      </c>
      <c r="G12" s="4">
        <f t="shared" si="0"/>
        <v>0</v>
      </c>
      <c r="H12" s="4">
        <f t="shared" si="1"/>
        <v>0</v>
      </c>
    </row>
    <row r="13" spans="2:8" x14ac:dyDescent="0.25">
      <c r="B13" s="28">
        <v>5</v>
      </c>
      <c r="C13" s="14" t="s">
        <v>8</v>
      </c>
      <c r="D13" s="15" t="s">
        <v>2</v>
      </c>
      <c r="E13" s="16">
        <f t="shared" ref="E13:E15" si="2">24.33*2+(15.73+1.4)*2</f>
        <v>82.919999999999987</v>
      </c>
      <c r="F13" s="4">
        <v>0</v>
      </c>
      <c r="G13" s="4">
        <f t="shared" si="0"/>
        <v>0</v>
      </c>
      <c r="H13" s="4">
        <f t="shared" si="1"/>
        <v>0</v>
      </c>
    </row>
    <row r="14" spans="2:8" x14ac:dyDescent="0.25">
      <c r="B14" s="17">
        <v>6</v>
      </c>
      <c r="C14" s="14" t="s">
        <v>26</v>
      </c>
      <c r="D14" s="15" t="s">
        <v>2</v>
      </c>
      <c r="E14" s="16">
        <f t="shared" si="2"/>
        <v>82.919999999999987</v>
      </c>
      <c r="F14" s="4">
        <v>0</v>
      </c>
      <c r="G14" s="4">
        <f t="shared" si="0"/>
        <v>0</v>
      </c>
      <c r="H14" s="4">
        <f t="shared" si="1"/>
        <v>0</v>
      </c>
    </row>
    <row r="15" spans="2:8" ht="20.25" customHeight="1" x14ac:dyDescent="0.25">
      <c r="B15" s="28">
        <v>7</v>
      </c>
      <c r="C15" s="14" t="s">
        <v>5</v>
      </c>
      <c r="D15" s="15" t="s">
        <v>2</v>
      </c>
      <c r="E15" s="16">
        <f t="shared" si="2"/>
        <v>82.919999999999987</v>
      </c>
      <c r="F15" s="4">
        <v>0</v>
      </c>
      <c r="G15" s="4">
        <f t="shared" si="0"/>
        <v>0</v>
      </c>
      <c r="H15" s="4">
        <f t="shared" si="1"/>
        <v>0</v>
      </c>
    </row>
    <row r="16" spans="2:8" s="22" customFormat="1" x14ac:dyDescent="0.25">
      <c r="B16" s="17">
        <v>8</v>
      </c>
      <c r="C16" s="14" t="s">
        <v>18</v>
      </c>
      <c r="D16" s="15" t="s">
        <v>3</v>
      </c>
      <c r="E16" s="16">
        <v>6</v>
      </c>
      <c r="F16" s="4">
        <v>0</v>
      </c>
      <c r="G16" s="4">
        <f t="shared" si="0"/>
        <v>0</v>
      </c>
      <c r="H16" s="4">
        <f t="shared" si="1"/>
        <v>0</v>
      </c>
    </row>
    <row r="17" spans="2:8" s="22" customFormat="1" x14ac:dyDescent="0.25">
      <c r="B17" s="28">
        <v>9</v>
      </c>
      <c r="C17" s="24" t="s">
        <v>25</v>
      </c>
      <c r="D17" s="15" t="s">
        <v>2</v>
      </c>
      <c r="E17" s="16">
        <f>2*(10.45+0.75)+4*(9.5+0.75)</f>
        <v>63.4</v>
      </c>
      <c r="F17" s="4">
        <v>0</v>
      </c>
      <c r="G17" s="4">
        <f t="shared" si="0"/>
        <v>0</v>
      </c>
      <c r="H17" s="4">
        <f t="shared" si="1"/>
        <v>0</v>
      </c>
    </row>
    <row r="18" spans="2:8" s="22" customFormat="1" x14ac:dyDescent="0.25">
      <c r="B18" s="17">
        <v>10</v>
      </c>
      <c r="C18" s="24" t="s">
        <v>30</v>
      </c>
      <c r="D18" s="15" t="s">
        <v>3</v>
      </c>
      <c r="E18" s="16">
        <v>6</v>
      </c>
      <c r="F18" s="4">
        <v>0</v>
      </c>
      <c r="G18" s="4">
        <f t="shared" ref="G18:G19" si="3">E18*F18</f>
        <v>0</v>
      </c>
      <c r="H18" s="4">
        <f t="shared" si="1"/>
        <v>0</v>
      </c>
    </row>
    <row r="19" spans="2:8" s="22" customFormat="1" x14ac:dyDescent="0.25">
      <c r="B19" s="28">
        <v>11</v>
      </c>
      <c r="C19" s="24" t="s">
        <v>29</v>
      </c>
      <c r="D19" s="15" t="s">
        <v>3</v>
      </c>
      <c r="E19" s="16">
        <v>6</v>
      </c>
      <c r="F19" s="4">
        <v>0</v>
      </c>
      <c r="G19" s="4">
        <f t="shared" si="3"/>
        <v>0</v>
      </c>
      <c r="H19" s="4">
        <f t="shared" si="1"/>
        <v>0</v>
      </c>
    </row>
    <row r="20" spans="2:8" x14ac:dyDescent="0.25">
      <c r="B20" s="17">
        <v>12</v>
      </c>
      <c r="C20" s="14" t="s">
        <v>14</v>
      </c>
      <c r="D20" s="15" t="s">
        <v>9</v>
      </c>
      <c r="E20" s="16">
        <v>1</v>
      </c>
      <c r="F20" s="4">
        <v>0</v>
      </c>
      <c r="G20" s="4">
        <f t="shared" si="0"/>
        <v>0</v>
      </c>
      <c r="H20" s="4">
        <f t="shared" si="1"/>
        <v>0</v>
      </c>
    </row>
    <row r="21" spans="2:8" x14ac:dyDescent="0.25">
      <c r="B21" s="28">
        <v>13</v>
      </c>
      <c r="C21" s="14" t="s">
        <v>27</v>
      </c>
      <c r="D21" s="15" t="s">
        <v>9</v>
      </c>
      <c r="E21" s="16">
        <v>1</v>
      </c>
      <c r="F21" s="4">
        <v>0</v>
      </c>
      <c r="G21" s="4">
        <f t="shared" si="0"/>
        <v>0</v>
      </c>
      <c r="H21" s="4">
        <f t="shared" si="1"/>
        <v>0</v>
      </c>
    </row>
    <row r="22" spans="2:8" ht="45" x14ac:dyDescent="0.25">
      <c r="B22" s="17">
        <v>14</v>
      </c>
      <c r="C22" s="14" t="s">
        <v>24</v>
      </c>
      <c r="D22" s="15" t="s">
        <v>23</v>
      </c>
      <c r="E22" s="16">
        <f>416*0.03</f>
        <v>12.48</v>
      </c>
      <c r="F22" s="4">
        <v>0</v>
      </c>
      <c r="G22" s="4">
        <f t="shared" si="0"/>
        <v>0</v>
      </c>
      <c r="H22" s="4">
        <f t="shared" si="1"/>
        <v>0</v>
      </c>
    </row>
    <row r="23" spans="2:8" x14ac:dyDescent="0.25">
      <c r="B23" s="28">
        <v>15</v>
      </c>
      <c r="C23" s="14" t="s">
        <v>21</v>
      </c>
      <c r="D23" s="15" t="s">
        <v>9</v>
      </c>
      <c r="E23" s="16">
        <v>1</v>
      </c>
      <c r="F23" s="4">
        <v>0</v>
      </c>
      <c r="G23" s="4">
        <f t="shared" si="0"/>
        <v>0</v>
      </c>
      <c r="H23" s="4">
        <f t="shared" si="1"/>
        <v>0</v>
      </c>
    </row>
    <row r="24" spans="2:8" x14ac:dyDescent="0.25">
      <c r="B24" s="17">
        <v>16</v>
      </c>
      <c r="C24" s="14" t="s">
        <v>20</v>
      </c>
      <c r="D24" s="15" t="s">
        <v>3</v>
      </c>
      <c r="E24" s="16">
        <v>2</v>
      </c>
      <c r="F24" s="4">
        <v>0</v>
      </c>
      <c r="G24" s="4">
        <f t="shared" si="0"/>
        <v>0</v>
      </c>
      <c r="H24" s="4">
        <f t="shared" si="1"/>
        <v>0</v>
      </c>
    </row>
    <row r="25" spans="2:8" s="22" customFormat="1" ht="30" x14ac:dyDescent="0.25">
      <c r="B25" s="28">
        <v>17</v>
      </c>
      <c r="C25" s="14" t="s">
        <v>22</v>
      </c>
      <c r="D25" s="15" t="s">
        <v>23</v>
      </c>
      <c r="E25" s="16">
        <f>0.5*(0.35+0.8)+0.5*2*(0.35+0.8)*1.4</f>
        <v>2.1849999999999996</v>
      </c>
      <c r="F25" s="4">
        <v>0</v>
      </c>
      <c r="G25" s="4">
        <f>E25*F25</f>
        <v>0</v>
      </c>
      <c r="H25" s="4">
        <f t="shared" si="1"/>
        <v>0</v>
      </c>
    </row>
    <row r="26" spans="2:8" x14ac:dyDescent="0.25">
      <c r="B26" s="11"/>
      <c r="C26" s="21"/>
      <c r="D26" s="12"/>
      <c r="E26" s="13"/>
      <c r="F26" s="10"/>
      <c r="G26" s="10"/>
    </row>
    <row r="27" spans="2:8" s="7" customFormat="1" ht="17.25" x14ac:dyDescent="0.3">
      <c r="B27" s="9"/>
      <c r="C27" s="19"/>
      <c r="D27" s="5"/>
      <c r="E27" s="6"/>
      <c r="F27" s="23" t="s">
        <v>12</v>
      </c>
      <c r="G27" s="23">
        <f>SUM(G10:G25)</f>
        <v>0</v>
      </c>
      <c r="H27" s="23">
        <f>SUM(H10:H25)</f>
        <v>0</v>
      </c>
    </row>
  </sheetData>
  <mergeCells count="9">
    <mergeCell ref="H7:H8"/>
    <mergeCell ref="F2:G2"/>
    <mergeCell ref="C4:E4"/>
    <mergeCell ref="B7:B8"/>
    <mergeCell ref="C7:C8"/>
    <mergeCell ref="D7:D8"/>
    <mergeCell ref="E7:E8"/>
    <mergeCell ref="G7:G8"/>
    <mergeCell ref="F7:F8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R_28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Kierownik</dc:creator>
  <cp:lastModifiedBy>Kierownik</cp:lastModifiedBy>
  <cp:lastPrinted>2023-04-19T07:27:52Z</cp:lastPrinted>
  <dcterms:created xsi:type="dcterms:W3CDTF">2020-02-20T09:21:40Z</dcterms:created>
  <dcterms:modified xsi:type="dcterms:W3CDTF">2023-04-19T07:29:33Z</dcterms:modified>
</cp:coreProperties>
</file>